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ESPÍRITO SANTO\JOGOS ESTUDANTIS\"/>
    </mc:Choice>
  </mc:AlternateContent>
  <bookViews>
    <workbookView xWindow="0" yWindow="0" windowWidth="20496" windowHeight="6084"/>
  </bookViews>
  <sheets>
    <sheet name="Patrocínio  JULHO 202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0" l="1"/>
  <c r="F36" i="10"/>
  <c r="D36" i="10"/>
  <c r="B36" i="10"/>
  <c r="F29" i="10"/>
  <c r="D29" i="10"/>
  <c r="B15" i="10"/>
  <c r="B38" i="10" s="1"/>
  <c r="D35" i="10"/>
  <c r="F35" i="10" s="1"/>
  <c r="D34" i="10"/>
  <c r="F34" i="10" s="1"/>
  <c r="D33" i="10"/>
  <c r="B29" i="10"/>
  <c r="D28" i="10"/>
  <c r="F28" i="10" s="1"/>
  <c r="D27" i="10"/>
  <c r="F27" i="10" s="1"/>
  <c r="D26" i="10"/>
  <c r="F26" i="10" s="1"/>
  <c r="D25" i="10"/>
  <c r="B21" i="10"/>
  <c r="D20" i="10"/>
  <c r="F20" i="10" s="1"/>
  <c r="D19" i="10"/>
  <c r="D11" i="10"/>
  <c r="D15" i="10" l="1"/>
  <c r="F11" i="10"/>
  <c r="F15" i="10" s="1"/>
  <c r="D21" i="10"/>
  <c r="F19" i="10"/>
  <c r="F21" i="10" s="1"/>
  <c r="E21" i="10" s="1"/>
  <c r="F25" i="10"/>
  <c r="F33" i="10"/>
  <c r="E36" i="10" s="1"/>
  <c r="E29" i="10" l="1"/>
  <c r="D38" i="10"/>
  <c r="E38" i="10" l="1"/>
</calcChain>
</file>

<file path=xl/sharedStrings.xml><?xml version="1.0" encoding="utf-8"?>
<sst xmlns="http://schemas.openxmlformats.org/spreadsheetml/2006/main" count="52" uniqueCount="31">
  <si>
    <t>NÃO ALTERAR</t>
  </si>
  <si>
    <t>JOGOS ESTUDANTIS 2024</t>
  </si>
  <si>
    <t>APROVEITAMENTO COMERCIAL  TOTAL NOS LOCAIS DOS JOGOS E NOS  EVENTOS DE ABERTURA E ENCERRAMENTO</t>
  </si>
  <si>
    <t>FORMATO</t>
  </si>
  <si>
    <t>QTD</t>
  </si>
  <si>
    <t>Valor Unitário</t>
  </si>
  <si>
    <t xml:space="preserve">Valor total </t>
  </si>
  <si>
    <t xml:space="preserve">Desconto </t>
  </si>
  <si>
    <t xml:space="preserve">Negociado </t>
  </si>
  <si>
    <t xml:space="preserve">Logo aplicada nos locais dos jogos </t>
  </si>
  <si>
    <t xml:space="preserve">Logo aplicada na comunicação geral do evento e toda veiculação nos veículos e redes sociais da Rede Vitória </t>
  </si>
  <si>
    <t xml:space="preserve">Evento de Abertura: Agradecimento do mestre de cerimônia </t>
  </si>
  <si>
    <t>Representante será entrevistado para Golden Break especial Jogos Estudantis. Material de 60" feito com apresentador e veiculado na grade com 3 inserções</t>
  </si>
  <si>
    <t xml:space="preserve">Possibilidade de ação promocional - sob consulta e custos por conta do cliente </t>
  </si>
  <si>
    <t xml:space="preserve">Evento de Encerramento: Agradecimento do mestre de cerimônia </t>
  </si>
  <si>
    <t xml:space="preserve">Representante do patrocinador fará a entrega dos troféus </t>
  </si>
  <si>
    <t xml:space="preserve">TOTAL </t>
  </si>
  <si>
    <t xml:space="preserve">APROVEITAMENTO COMERCIAL  TOTAL  TV Vitória </t>
  </si>
  <si>
    <t xml:space="preserve">Assinatura de 5" nas chamadas caraterizadas do projeto, veiculadas na grade da TV Vitória, convidando o telespectador a acompanhar a cobertura do projeto  </t>
  </si>
  <si>
    <t>Grade com vt's de 15", exclusivos do cliente - MONTAR GRADE</t>
  </si>
  <si>
    <t xml:space="preserve">APROVEITAMENTO COMERCIAL  MENSAL | Folha Vitória </t>
  </si>
  <si>
    <t xml:space="preserve">Logo aplicada no hotsite do projeto </t>
  </si>
  <si>
    <t>Aplicação de logo nas peças de divulgação do projeto</t>
  </si>
  <si>
    <t xml:space="preserve">Pacote de impressões nos formatos sb, rt, vt com peças exclusivas do cliente </t>
  </si>
  <si>
    <t xml:space="preserve">Publieditorial </t>
  </si>
  <si>
    <t>APROVEITAMENTO COMERCIAL  MENSAL | Jovem Pan</t>
  </si>
  <si>
    <t xml:space="preserve">Menção da marca como patrocinadora nas chamadas caracterizadas que divulgarão o projeto </t>
  </si>
  <si>
    <t xml:space="preserve">Ação Promocional com duração de 2h - Objetivo Captação </t>
  </si>
  <si>
    <t xml:space="preserve">Spots de 30", exclusivos do cliente, no rotativo 06h às 20h </t>
  </si>
  <si>
    <t xml:space="preserve">TOTAL PROJETO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</si>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</sst>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</font>
    <font>
      <b/>
      <sz val="20"/>
      <color rgb="FFFFFFFF"/>
      <name val="Calibri"/>
      <family val="2"/>
      <scheme val="minor"/>
    </font>
    <font>
      <b/>
      <sz val="18"/>
      <color rgb="FFFFFFFF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/>
    <xf numFmtId="10" fontId="5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 readingOrder="1"/>
    </xf>
    <xf numFmtId="4" fontId="3" fillId="5" borderId="1" xfId="1" applyNumberFormat="1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left" vertical="center" wrapText="1" readingOrder="1"/>
    </xf>
    <xf numFmtId="4" fontId="4" fillId="5" borderId="1" xfId="0" applyNumberFormat="1" applyFont="1" applyFill="1" applyBorder="1" applyAlignment="1">
      <alignment horizontal="center" vertical="center" wrapText="1" readingOrder="1"/>
    </xf>
    <xf numFmtId="4" fontId="3" fillId="5" borderId="1" xfId="0" applyNumberFormat="1" applyFont="1" applyFill="1" applyBorder="1" applyAlignment="1">
      <alignment horizontal="center" vertical="center" wrapText="1" readingOrder="1"/>
    </xf>
    <xf numFmtId="10" fontId="3" fillId="5" borderId="1" xfId="1" applyNumberFormat="1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4" fontId="4" fillId="6" borderId="1" xfId="1" applyNumberFormat="1" applyFont="1" applyFill="1" applyBorder="1" applyAlignment="1">
      <alignment horizontal="center" vertical="center" wrapText="1" readingOrder="1"/>
    </xf>
    <xf numFmtId="10" fontId="4" fillId="6" borderId="1" xfId="1" applyNumberFormat="1" applyFont="1" applyFill="1" applyBorder="1" applyAlignment="1">
      <alignment horizontal="center" vertical="center" wrapText="1" readingOrder="1"/>
    </xf>
    <xf numFmtId="4" fontId="4" fillId="6" borderId="1" xfId="0" applyNumberFormat="1" applyFont="1" applyFill="1" applyBorder="1" applyAlignment="1">
      <alignment horizontal="center" vertical="center" wrapText="1" readingOrder="1"/>
    </xf>
    <xf numFmtId="10" fontId="4" fillId="6" borderId="1" xfId="0" applyNumberFormat="1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/>
    </xf>
    <xf numFmtId="4" fontId="10" fillId="7" borderId="1" xfId="0" applyNumberFormat="1" applyFont="1" applyFill="1" applyBorder="1" applyAlignment="1">
      <alignment horizontal="center"/>
    </xf>
    <xf numFmtId="10" fontId="10" fillId="7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2"/>
  <sheetViews>
    <sheetView tabSelected="1" workbookViewId="0">
      <selection activeCell="A42" sqref="A42"/>
    </sheetView>
  </sheetViews>
  <sheetFormatPr defaultRowHeight="14.4" x14ac:dyDescent="0.3"/>
  <cols>
    <col min="1" max="1" width="59" customWidth="1"/>
    <col min="2" max="2" width="16" customWidth="1"/>
    <col min="3" max="5" width="18.33203125" customWidth="1"/>
    <col min="6" max="6" width="20.109375" customWidth="1"/>
    <col min="7" max="7" width="7" customWidth="1"/>
    <col min="8" max="8" width="21.33203125" customWidth="1"/>
    <col min="9" max="9" width="20" customWidth="1"/>
    <col min="10" max="10" width="6.5546875" customWidth="1"/>
    <col min="11" max="11" width="23.109375" customWidth="1"/>
    <col min="12" max="12" width="19.44140625" customWidth="1"/>
  </cols>
  <sheetData>
    <row r="1" spans="1:12" ht="41.25" customHeight="1" x14ac:dyDescent="0.3">
      <c r="A1" s="27" t="s">
        <v>0</v>
      </c>
      <c r="B1" s="27"/>
      <c r="C1" s="27"/>
      <c r="D1" s="27"/>
      <c r="E1" s="27"/>
      <c r="F1" s="27"/>
    </row>
    <row r="2" spans="1:12" ht="39" customHeight="1" x14ac:dyDescent="0.3">
      <c r="A2" s="28" t="s">
        <v>1</v>
      </c>
      <c r="B2" s="29"/>
      <c r="C2" s="29"/>
      <c r="D2" s="29"/>
      <c r="E2" s="29"/>
      <c r="F2" s="29"/>
    </row>
    <row r="3" spans="1:12" ht="30.75" customHeight="1" x14ac:dyDescent="0.3">
      <c r="A3" s="30"/>
      <c r="B3" s="31"/>
      <c r="C3" s="31"/>
      <c r="D3" s="31"/>
      <c r="E3" s="31"/>
      <c r="F3" s="32"/>
    </row>
    <row r="4" spans="1:12" ht="87" customHeight="1" x14ac:dyDescent="0.3">
      <c r="A4" s="33"/>
      <c r="B4" s="34"/>
      <c r="C4" s="34"/>
      <c r="D4" s="34"/>
      <c r="E4" s="34"/>
      <c r="F4" s="34"/>
    </row>
    <row r="5" spans="1:12" ht="22.5" customHeight="1" x14ac:dyDescent="0.3">
      <c r="A5" s="35"/>
      <c r="B5" s="36"/>
      <c r="C5" s="36"/>
      <c r="D5" s="36"/>
      <c r="E5" s="36"/>
      <c r="F5" s="37"/>
    </row>
    <row r="6" spans="1:12" ht="28.5" customHeight="1" x14ac:dyDescent="0.3">
      <c r="A6" s="23" t="s">
        <v>2</v>
      </c>
      <c r="B6" s="24"/>
      <c r="C6" s="24"/>
      <c r="D6" s="24"/>
      <c r="E6" s="24"/>
      <c r="F6" s="25"/>
      <c r="H6" s="21"/>
      <c r="I6" s="22"/>
      <c r="K6" s="21"/>
      <c r="L6" s="22"/>
    </row>
    <row r="7" spans="1:12" ht="18" x14ac:dyDescent="0.3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H7" s="8"/>
      <c r="I7" s="9"/>
      <c r="K7" s="8"/>
      <c r="L7" s="9"/>
    </row>
    <row r="8" spans="1:12" x14ac:dyDescent="0.3">
      <c r="A8" s="8" t="s">
        <v>9</v>
      </c>
      <c r="B8" s="6">
        <v>1</v>
      </c>
      <c r="C8" s="7"/>
      <c r="D8" s="7"/>
      <c r="E8" s="11"/>
      <c r="F8" s="7"/>
      <c r="H8" s="8"/>
      <c r="I8" s="10"/>
      <c r="K8" s="8"/>
      <c r="L8" s="10"/>
    </row>
    <row r="9" spans="1:12" ht="30.75" customHeight="1" x14ac:dyDescent="0.3">
      <c r="A9" s="8" t="s">
        <v>10</v>
      </c>
      <c r="B9" s="6">
        <v>1</v>
      </c>
      <c r="C9" s="7"/>
      <c r="D9" s="7"/>
      <c r="E9" s="11"/>
      <c r="F9" s="7"/>
      <c r="H9" s="8"/>
      <c r="I9" s="10"/>
      <c r="K9" s="8"/>
      <c r="L9" s="10"/>
    </row>
    <row r="10" spans="1:12" x14ac:dyDescent="0.3">
      <c r="A10" s="8" t="s">
        <v>11</v>
      </c>
      <c r="B10" s="6">
        <v>1</v>
      </c>
      <c r="C10" s="7"/>
      <c r="D10" s="7"/>
      <c r="E10" s="11"/>
      <c r="F10" s="7"/>
      <c r="H10" s="8"/>
      <c r="I10" s="10"/>
      <c r="K10" s="8"/>
      <c r="L10" s="10"/>
    </row>
    <row r="11" spans="1:12" ht="43.2" x14ac:dyDescent="0.3">
      <c r="A11" s="8" t="s">
        <v>12</v>
      </c>
      <c r="B11" s="6">
        <v>3</v>
      </c>
      <c r="C11" s="7">
        <v>12000</v>
      </c>
      <c r="D11" s="7">
        <f>B11*C11</f>
        <v>36000</v>
      </c>
      <c r="E11" s="11">
        <v>0</v>
      </c>
      <c r="F11" s="7">
        <f>D11-(D11*E11)</f>
        <v>36000</v>
      </c>
      <c r="H11" s="8"/>
      <c r="I11" s="10"/>
      <c r="K11" s="8"/>
      <c r="L11" s="10"/>
    </row>
    <row r="12" spans="1:12" ht="28.8" x14ac:dyDescent="0.3">
      <c r="A12" s="8" t="s">
        <v>13</v>
      </c>
      <c r="B12" s="6">
        <v>1</v>
      </c>
      <c r="C12" s="7"/>
      <c r="D12" s="7"/>
      <c r="E12" s="11"/>
      <c r="F12" s="7"/>
      <c r="H12" s="8"/>
      <c r="I12" s="10"/>
      <c r="K12" s="8"/>
      <c r="L12" s="10"/>
    </row>
    <row r="13" spans="1:12" x14ac:dyDescent="0.3">
      <c r="A13" s="8" t="s">
        <v>14</v>
      </c>
      <c r="B13" s="6">
        <v>1</v>
      </c>
      <c r="C13" s="7"/>
      <c r="D13" s="7"/>
      <c r="E13" s="11"/>
      <c r="F13" s="7"/>
      <c r="H13" s="8"/>
      <c r="I13" s="10"/>
      <c r="K13" s="8"/>
      <c r="L13" s="10"/>
    </row>
    <row r="14" spans="1:12" x14ac:dyDescent="0.3">
      <c r="A14" s="8" t="s">
        <v>15</v>
      </c>
      <c r="B14" s="6">
        <v>1</v>
      </c>
      <c r="C14" s="7"/>
      <c r="D14" s="7"/>
      <c r="E14" s="11"/>
      <c r="F14" s="7"/>
      <c r="H14" s="8"/>
      <c r="I14" s="10"/>
      <c r="K14" s="8"/>
      <c r="L14" s="10"/>
    </row>
    <row r="15" spans="1:12" ht="15" customHeight="1" x14ac:dyDescent="0.3">
      <c r="A15" s="12" t="s">
        <v>16</v>
      </c>
      <c r="B15" s="12">
        <f>SUM(B8:B14)</f>
        <v>9</v>
      </c>
      <c r="C15" s="15"/>
      <c r="D15" s="13">
        <f>SUM(D8:D14)</f>
        <v>36000</v>
      </c>
      <c r="E15" s="14"/>
      <c r="F15" s="13">
        <f>SUM(F8:F14)</f>
        <v>36000</v>
      </c>
      <c r="H15" s="3"/>
      <c r="I15" s="1"/>
      <c r="K15" s="3"/>
      <c r="L15" s="1"/>
    </row>
    <row r="16" spans="1:12" ht="18" x14ac:dyDescent="0.35">
      <c r="H16" s="4"/>
      <c r="I16" s="5"/>
      <c r="K16" s="4"/>
      <c r="L16" s="5"/>
    </row>
    <row r="17" spans="1:6" ht="23.25" customHeight="1" x14ac:dyDescent="0.3">
      <c r="A17" s="23" t="s">
        <v>17</v>
      </c>
      <c r="B17" s="24"/>
      <c r="C17" s="24"/>
      <c r="D17" s="24"/>
      <c r="E17" s="24"/>
      <c r="F17" s="25"/>
    </row>
    <row r="18" spans="1:6" ht="21" customHeight="1" x14ac:dyDescent="0.3">
      <c r="A18" s="17" t="s">
        <v>3</v>
      </c>
      <c r="B18" s="17" t="s">
        <v>4</v>
      </c>
      <c r="C18" s="17" t="s">
        <v>5</v>
      </c>
      <c r="D18" s="17" t="s">
        <v>6</v>
      </c>
      <c r="E18" s="17" t="s">
        <v>7</v>
      </c>
      <c r="F18" s="17" t="s">
        <v>8</v>
      </c>
    </row>
    <row r="19" spans="1:6" ht="42.75" customHeight="1" x14ac:dyDescent="0.3">
      <c r="A19" s="8" t="s">
        <v>18</v>
      </c>
      <c r="B19" s="6">
        <v>60</v>
      </c>
      <c r="C19" s="7">
        <v>1050</v>
      </c>
      <c r="D19" s="7">
        <f>B19*C19</f>
        <v>63000</v>
      </c>
      <c r="E19" s="11">
        <v>0</v>
      </c>
      <c r="F19" s="7">
        <f>D19-(D19*E19)</f>
        <v>63000</v>
      </c>
    </row>
    <row r="20" spans="1:6" x14ac:dyDescent="0.3">
      <c r="A20" s="8" t="s">
        <v>19</v>
      </c>
      <c r="B20" s="6">
        <v>1</v>
      </c>
      <c r="C20" s="7">
        <v>100000</v>
      </c>
      <c r="D20" s="7">
        <f>B20*C20</f>
        <v>100000</v>
      </c>
      <c r="E20" s="11">
        <v>0</v>
      </c>
      <c r="F20" s="7">
        <f>D20-(D20*E20)</f>
        <v>100000</v>
      </c>
    </row>
    <row r="21" spans="1:6" ht="18" x14ac:dyDescent="0.3">
      <c r="A21" s="12" t="s">
        <v>16</v>
      </c>
      <c r="B21" s="12">
        <f>SUM(B19:B20)</f>
        <v>61</v>
      </c>
      <c r="C21" s="12"/>
      <c r="D21" s="13">
        <f>SUM(D19:D20)</f>
        <v>163000</v>
      </c>
      <c r="E21" s="16">
        <f>1-(F21/D21)</f>
        <v>0</v>
      </c>
      <c r="F21" s="13">
        <f>SUM(F19:F20)</f>
        <v>163000</v>
      </c>
    </row>
    <row r="23" spans="1:6" ht="15.6" x14ac:dyDescent="0.3">
      <c r="A23" s="23" t="s">
        <v>20</v>
      </c>
      <c r="B23" s="24"/>
      <c r="C23" s="24"/>
      <c r="D23" s="24"/>
      <c r="E23" s="24"/>
      <c r="F23" s="25"/>
    </row>
    <row r="24" spans="1:6" x14ac:dyDescent="0.3">
      <c r="A24" s="2" t="s">
        <v>3</v>
      </c>
      <c r="B24" s="2" t="s">
        <v>4</v>
      </c>
      <c r="C24" s="2" t="s">
        <v>5</v>
      </c>
      <c r="D24" s="2" t="s">
        <v>6</v>
      </c>
      <c r="E24" s="2" t="s">
        <v>7</v>
      </c>
      <c r="F24" s="2" t="s">
        <v>8</v>
      </c>
    </row>
    <row r="25" spans="1:6" x14ac:dyDescent="0.3">
      <c r="A25" s="8" t="s">
        <v>21</v>
      </c>
      <c r="B25" s="6">
        <v>1</v>
      </c>
      <c r="C25" s="7">
        <v>0</v>
      </c>
      <c r="D25" s="7">
        <f>B25*C25</f>
        <v>0</v>
      </c>
      <c r="E25" s="11">
        <v>0</v>
      </c>
      <c r="F25" s="7">
        <f>D25-(D25*E25)</f>
        <v>0</v>
      </c>
    </row>
    <row r="26" spans="1:6" x14ac:dyDescent="0.3">
      <c r="A26" s="8" t="s">
        <v>22</v>
      </c>
      <c r="B26" s="6">
        <v>300</v>
      </c>
      <c r="C26" s="7">
        <v>77.33</v>
      </c>
      <c r="D26" s="7">
        <f>B26*C26</f>
        <v>23199</v>
      </c>
      <c r="E26" s="11">
        <v>0</v>
      </c>
      <c r="F26" s="7">
        <f>D26-(D26*E26)</f>
        <v>23199</v>
      </c>
    </row>
    <row r="27" spans="1:6" ht="28.8" x14ac:dyDescent="0.3">
      <c r="A27" s="8" t="s">
        <v>23</v>
      </c>
      <c r="B27" s="6">
        <v>300</v>
      </c>
      <c r="C27" s="7">
        <v>77.33</v>
      </c>
      <c r="D27" s="7">
        <f>B27*C27</f>
        <v>23199</v>
      </c>
      <c r="E27" s="11">
        <v>0</v>
      </c>
      <c r="F27" s="7">
        <f>D27-(D27*E27)</f>
        <v>23199</v>
      </c>
    </row>
    <row r="28" spans="1:6" x14ac:dyDescent="0.3">
      <c r="A28" s="8" t="s">
        <v>24</v>
      </c>
      <c r="B28" s="6">
        <v>3</v>
      </c>
      <c r="C28" s="7">
        <v>8600</v>
      </c>
      <c r="D28" s="7">
        <f>B28*C28</f>
        <v>25800</v>
      </c>
      <c r="E28" s="11">
        <v>0</v>
      </c>
      <c r="F28" s="7">
        <f>D28-(D28*E28)</f>
        <v>25800</v>
      </c>
    </row>
    <row r="29" spans="1:6" ht="18" x14ac:dyDescent="0.3">
      <c r="A29" s="12" t="s">
        <v>16</v>
      </c>
      <c r="B29" s="12">
        <f>SUM(B25:B28)</f>
        <v>604</v>
      </c>
      <c r="C29" s="12"/>
      <c r="D29" s="13">
        <f>SUM(D25:D28)</f>
        <v>72198</v>
      </c>
      <c r="E29" s="16">
        <f>1-(F29/D29)</f>
        <v>0</v>
      </c>
      <c r="F29" s="13">
        <f>SUM(F25:F28)</f>
        <v>72198</v>
      </c>
    </row>
    <row r="31" spans="1:6" ht="15.6" x14ac:dyDescent="0.3">
      <c r="A31" s="23" t="s">
        <v>25</v>
      </c>
      <c r="B31" s="24"/>
      <c r="C31" s="24"/>
      <c r="D31" s="24"/>
      <c r="E31" s="24"/>
      <c r="F31" s="25"/>
    </row>
    <row r="32" spans="1:6" x14ac:dyDescent="0.3">
      <c r="A32" s="2" t="s">
        <v>3</v>
      </c>
      <c r="B32" s="2" t="s">
        <v>4</v>
      </c>
      <c r="C32" s="2" t="s">
        <v>5</v>
      </c>
      <c r="D32" s="2" t="s">
        <v>6</v>
      </c>
      <c r="E32" s="2" t="s">
        <v>7</v>
      </c>
      <c r="F32" s="2" t="s">
        <v>8</v>
      </c>
    </row>
    <row r="33" spans="1:6" ht="28.8" x14ac:dyDescent="0.3">
      <c r="A33" s="8" t="s">
        <v>26</v>
      </c>
      <c r="B33" s="6">
        <v>60</v>
      </c>
      <c r="C33" s="7">
        <v>152</v>
      </c>
      <c r="D33" s="7">
        <f>B33*C33</f>
        <v>9120</v>
      </c>
      <c r="E33" s="11">
        <v>0</v>
      </c>
      <c r="F33" s="7">
        <f>D33-(D33*E33)</f>
        <v>9120</v>
      </c>
    </row>
    <row r="34" spans="1:6" x14ac:dyDescent="0.3">
      <c r="A34" s="8" t="s">
        <v>27</v>
      </c>
      <c r="B34" s="6">
        <v>1</v>
      </c>
      <c r="C34" s="7">
        <v>3500</v>
      </c>
      <c r="D34" s="7">
        <f>B34*C34</f>
        <v>3500</v>
      </c>
      <c r="E34" s="11">
        <v>0</v>
      </c>
      <c r="F34" s="7">
        <f>D34-(D34*E34)</f>
        <v>3500</v>
      </c>
    </row>
    <row r="35" spans="1:6" x14ac:dyDescent="0.3">
      <c r="A35" s="8" t="s">
        <v>28</v>
      </c>
      <c r="B35" s="6">
        <v>120</v>
      </c>
      <c r="C35" s="7">
        <v>215</v>
      </c>
      <c r="D35" s="7">
        <f>B35*C35</f>
        <v>25800</v>
      </c>
      <c r="E35" s="11">
        <v>0</v>
      </c>
      <c r="F35" s="7">
        <f>D35-(D35*E35)</f>
        <v>25800</v>
      </c>
    </row>
    <row r="36" spans="1:6" ht="18" x14ac:dyDescent="0.3">
      <c r="A36" s="12" t="s">
        <v>16</v>
      </c>
      <c r="B36" s="12">
        <f>SUM(B33:B35)</f>
        <v>181</v>
      </c>
      <c r="C36" s="12"/>
      <c r="D36" s="13">
        <f>SUM(D33:D35)</f>
        <v>38420</v>
      </c>
      <c r="E36" s="16">
        <f>1-(F36/D36)</f>
        <v>0</v>
      </c>
      <c r="F36" s="13">
        <f>SUM(F33:F35)</f>
        <v>38420</v>
      </c>
    </row>
    <row r="38" spans="1:6" ht="18" x14ac:dyDescent="0.35">
      <c r="A38" s="18" t="s">
        <v>29</v>
      </c>
      <c r="B38" s="18">
        <f>B15+B21+B29+B36</f>
        <v>855</v>
      </c>
      <c r="C38" s="18"/>
      <c r="D38" s="19">
        <f>D15+D21+D29+D36</f>
        <v>309618</v>
      </c>
      <c r="E38" s="20">
        <f>1-(F38/D38)</f>
        <v>0</v>
      </c>
      <c r="F38" s="19">
        <f>SUM(F36,F29,F21,F15)</f>
        <v>309618</v>
      </c>
    </row>
    <row r="40" spans="1:6" ht="18" x14ac:dyDescent="0.35">
      <c r="A40" s="26"/>
      <c r="B40" s="26"/>
      <c r="C40" s="26"/>
      <c r="D40" s="26"/>
      <c r="E40" s="26"/>
      <c r="F40" s="19"/>
    </row>
    <row r="42" spans="1:6" x14ac:dyDescent="0.3">
      <c r="A42" t="s">
        <v>30</v>
      </c>
    </row>
  </sheetData>
  <mergeCells count="12">
    <mergeCell ref="A40:E40"/>
    <mergeCell ref="A1:F1"/>
    <mergeCell ref="A2:F2"/>
    <mergeCell ref="A3:F3"/>
    <mergeCell ref="A4:F4"/>
    <mergeCell ref="A5:F5"/>
    <mergeCell ref="A6:F6"/>
    <mergeCell ref="H6:I6"/>
    <mergeCell ref="K6:L6"/>
    <mergeCell ref="A17:F17"/>
    <mergeCell ref="A23:F23"/>
    <mergeCell ref="A31:F31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Patrocínio  JULHO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Guerra Freitas (Marketing)</dc:creator>
  <cp:keywords/>
  <dc:description/>
  <cp:lastModifiedBy>Alice Aghinoni Fantin</cp:lastModifiedBy>
  <cp:revision/>
  <dcterms:created xsi:type="dcterms:W3CDTF">2020-10-14T17:53:17Z</dcterms:created>
  <dcterms:modified xsi:type="dcterms:W3CDTF">2023-11-30T14:43:25Z</dcterms:modified>
  <cp:category/>
  <cp:contentStatus/>
</cp:coreProperties>
</file>